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bogdanpaterek/Desktop/"/>
    </mc:Choice>
  </mc:AlternateContent>
  <bookViews>
    <workbookView xWindow="0" yWindow="460" windowWidth="30280" windowHeight="16660" tabRatio="500"/>
  </bookViews>
  <sheets>
    <sheet name="Średnioroczna stopa zwrotu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22" i="1"/>
  <c r="J23" i="1"/>
  <c r="J24" i="1"/>
  <c r="J25" i="1"/>
  <c r="J26" i="1"/>
  <c r="J27" i="1"/>
  <c r="J2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<sst xmlns="http://schemas.openxmlformats.org/spreadsheetml/2006/main" count="55" uniqueCount="30">
  <si>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</si>
  <si>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</si>
  <si>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</si>
  <si>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</si>
  <si>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</si>
  <si>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</si>
  <si>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</si>
  <si>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</si>
  <si>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</si>
  <si>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</si>
  <si>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11 lat</t>
  </si>
  <si>
    <t>12 lat</t>
  </si>
  <si>
    <t>13 lat</t>
  </si>
  <si>
    <t>14 lat</t>
  </si>
  <si>
    <t>15 lat</t>
  </si>
  <si>
    <t>16 lat</t>
  </si>
  <si>
    <t>17 lat</t>
  </si>
  <si>
    <t>18 lat</t>
  </si>
  <si>
    <t>19 lat</t>
  </si>
  <si>
    <t>20 lat</t>
  </si>
  <si>
    <t xml:space="preserve"> 21 lat</t>
  </si>
  <si>
    <t>22 lata</t>
  </si>
  <si>
    <t>23 lata</t>
  </si>
  <si>
    <t xml:space="preserve">24 lata </t>
  </si>
  <si>
    <t>25 lat</t>
  </si>
  <si>
    <t xml:space="preserve">                                 ŚREDNIOROCZNA STOPA ZWROTU	</t>
  </si>
  <si>
    <t>Jak odczytać tabelę:</t>
  </si>
  <si>
    <t>Wpisz wartość początkową Twojej inwestycji w niebieskim polu</t>
  </si>
  <si>
    <t>W wierszu określającym ilość lat trwania inwestycji, odszukaj maksymalnie zbliżoną wartość bieżącą Twojej inwestycji</t>
  </si>
  <si>
    <t>Odczytaj w górnej kolumnie średnioroczną stopę zwrotu dla Twojej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</si>
</sst>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z_ł_ ;_ * \(#,##0.00\)\ _z_ł_ ;_ * &quot;-&quot;??_)\ _z_ł_ ;_ @_ "/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1" xfId="1" applyFont="1" applyFill="1" applyBorder="1" applyAlignment="1">
      <alignment horizontal="right" vertical="center"/>
    </xf>
    <xf numFmtId="43" fontId="0" fillId="0" borderId="1" xfId="1" applyFont="1" applyFill="1" applyBorder="1"/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43" fontId="0" fillId="4" borderId="1" xfId="1" applyFont="1" applyFill="1" applyBorder="1"/>
    <xf numFmtId="43" fontId="0" fillId="4" borderId="1" xfId="1" applyFont="1" applyFill="1" applyBorder="1" applyAlignment="1">
      <alignment horizontal="right" vertical="center"/>
    </xf>
    <xf numFmtId="9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5" borderId="0" xfId="0" applyFill="1"/>
    <xf numFmtId="0" fontId="5" fillId="5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3" fillId="5" borderId="1" xfId="0" applyFont="1" applyFill="1" applyBorder="1" applyAlignment="1">
      <alignment horizontal="left"/>
    </xf>
  </cellXfs>
  <cellStyles count="3">
    <cellStyle name="Dziesiętny" xfId="1" builtinId="3"/>
    <cellStyle name="Norm." xfId="0" builtinId="0"/>
    <cellStyle name="Procentowy" xfId="2" builtinId="5"/>
  </cellStyles>
  <dxfs count="0"/>
  <tableStyles count="0" defaultTableStyle="TableStyleMedium9" defaultPivotStyle="PivotStyleMedium7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workbookViewId="0">
      <selection activeCell="J32" sqref="J32"/>
    </sheetView>
  </sheetViews>
  <sheetFormatPr baseColWidth="10" defaultColWidth="10.6640625" defaultRowHeight="16" x14ac:dyDescent="0.2"/>
  <cols>
    <col min="18" max="18" width="12.6640625" customWidth="1"/>
    <col min="19" max="19" width="12.33203125" customWidth="1"/>
    <col min="20" max="20" width="12" customWidth="1"/>
  </cols>
  <sheetData>
    <row r="2" spans="1:21" ht="17" thickBot="1" x14ac:dyDescent="0.25"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ht="28" customHeight="1" thickTop="1" thickBot="1" x14ac:dyDescent="0.4">
      <c r="A3" s="11">
        <v>100</v>
      </c>
      <c r="B3" s="9">
        <v>0.01</v>
      </c>
      <c r="C3" s="4">
        <v>1.4999999999999999E-2</v>
      </c>
      <c r="D3" s="3">
        <v>0.02</v>
      </c>
      <c r="E3" s="4">
        <v>2.5000000000000001E-2</v>
      </c>
      <c r="F3" s="3">
        <v>0.03</v>
      </c>
      <c r="G3" s="4">
        <v>3.5000000000000003E-2</v>
      </c>
      <c r="H3" s="3">
        <v>0.04</v>
      </c>
      <c r="I3" s="4">
        <v>4.4999999999999998E-2</v>
      </c>
      <c r="J3" s="3">
        <v>0.05</v>
      </c>
      <c r="K3" s="5">
        <v>5.5E-2</v>
      </c>
      <c r="L3" s="3">
        <v>0.06</v>
      </c>
      <c r="M3" s="4">
        <v>6.5000000000000002E-2</v>
      </c>
      <c r="N3" s="3">
        <v>7.0000000000000007E-2</v>
      </c>
      <c r="O3" s="4">
        <v>8.5000000000000006E-2</v>
      </c>
      <c r="P3" s="3">
        <v>0.08</v>
      </c>
      <c r="Q3" s="4">
        <v>8.5000000000000006E-2</v>
      </c>
      <c r="R3" s="3">
        <v>0.09</v>
      </c>
      <c r="S3" s="4">
        <v>9.5000000000000001E-2</v>
      </c>
      <c r="T3" s="3">
        <v>0.1</v>
      </c>
    </row>
    <row r="4" spans="1:21" ht="17" thickTop="1" x14ac:dyDescent="0.2">
      <c r="A4" s="10" t="s">
        <v>0</v>
      </c>
      <c r="B4" s="7">
        <f>A3*1.01</f>
        <v>101</v>
      </c>
      <c r="C4" s="7">
        <f>A3*1.015</f>
        <v>101.49999999999999</v>
      </c>
      <c r="D4" s="7">
        <f>A3*1.02</f>
        <v>102</v>
      </c>
      <c r="E4" s="7">
        <f>A3*1.025</f>
        <v>102.49999999999999</v>
      </c>
      <c r="F4" s="7">
        <f>A3*1.03</f>
        <v>103</v>
      </c>
      <c r="G4" s="7">
        <f>A3*1.035</f>
        <v>103.49999999999999</v>
      </c>
      <c r="H4" s="7">
        <f>A3*1.04</f>
        <v>104</v>
      </c>
      <c r="I4" s="7">
        <f>A3*1.045</f>
        <v>104.5</v>
      </c>
      <c r="J4" s="8">
        <f>A3*1.05</f>
        <v>105</v>
      </c>
      <c r="K4" s="1">
        <f>A3*1.055</f>
        <v>105.5</v>
      </c>
      <c r="L4" s="2">
        <f>A3*1.06</f>
        <v>106</v>
      </c>
      <c r="M4" s="2">
        <f>A3*1.065</f>
        <v>106.5</v>
      </c>
      <c r="N4" s="2">
        <f>A3*1.07</f>
        <v>107</v>
      </c>
      <c r="O4" s="2">
        <f>A3*1.085</f>
        <v>108.5</v>
      </c>
      <c r="P4" s="2">
        <f>A3*1.08</f>
        <v>108</v>
      </c>
      <c r="Q4" s="2">
        <f>A3*1.085</f>
        <v>108.5</v>
      </c>
      <c r="R4" s="2">
        <f>A3*1.09</f>
        <v>109.00000000000001</v>
      </c>
      <c r="S4" s="2">
        <f>A3*1.095</f>
        <v>109.5</v>
      </c>
      <c r="T4" s="2">
        <f>A3*1.1</f>
        <v>110.00000000000001</v>
      </c>
      <c r="U4" s="6" t="s">
        <v>0</v>
      </c>
    </row>
    <row r="5" spans="1:21" x14ac:dyDescent="0.2">
      <c r="A5" s="6" t="s">
        <v>1</v>
      </c>
      <c r="B5" s="7">
        <f>B4*1.01</f>
        <v>102.01</v>
      </c>
      <c r="C5" s="7">
        <f>C4*1.015</f>
        <v>103.02249999999998</v>
      </c>
      <c r="D5" s="7">
        <f>D4*1.02</f>
        <v>104.04</v>
      </c>
      <c r="E5" s="7">
        <f>E4*1.025</f>
        <v>105.06249999999997</v>
      </c>
      <c r="F5" s="7">
        <f>F4*1.03</f>
        <v>106.09</v>
      </c>
      <c r="G5" s="7">
        <f>G4*1.035</f>
        <v>107.12249999999997</v>
      </c>
      <c r="H5" s="7">
        <f>H4*1.04</f>
        <v>108.16</v>
      </c>
      <c r="I5" s="7">
        <f>I4*1.045</f>
        <v>109.20249999999999</v>
      </c>
      <c r="J5" s="8">
        <f>J4*1.05</f>
        <v>110.25</v>
      </c>
      <c r="K5" s="1">
        <f>K4*1.055</f>
        <v>111.30249999999999</v>
      </c>
      <c r="L5" s="2">
        <f>L4*1.06</f>
        <v>112.36</v>
      </c>
      <c r="M5" s="2">
        <f>M4*1.065</f>
        <v>113.4225</v>
      </c>
      <c r="N5" s="2">
        <f>N4*1.07</f>
        <v>114.49000000000001</v>
      </c>
      <c r="O5" s="2">
        <f>O4*1.085</f>
        <v>117.7225</v>
      </c>
      <c r="P5" s="2">
        <f>P4*1.08</f>
        <v>116.64000000000001</v>
      </c>
      <c r="Q5" s="2">
        <f>Q4*1.085</f>
        <v>117.7225</v>
      </c>
      <c r="R5" s="2">
        <f>R4*1.09</f>
        <v>118.81000000000003</v>
      </c>
      <c r="S5" s="2">
        <f>S4*1.095</f>
        <v>119.9025</v>
      </c>
      <c r="T5" s="2">
        <f>T4*1.1</f>
        <v>121.00000000000003</v>
      </c>
      <c r="U5" s="6" t="s">
        <v>1</v>
      </c>
    </row>
    <row r="6" spans="1:21" x14ac:dyDescent="0.2">
      <c r="A6" s="6" t="s">
        <v>2</v>
      </c>
      <c r="B6" s="7">
        <f t="shared" ref="B6:B28" si="0">B5*1.01</f>
        <v>103.0301</v>
      </c>
      <c r="C6" s="7">
        <f t="shared" ref="C6:C28" si="1">C5*1.015</f>
        <v>104.56783749999997</v>
      </c>
      <c r="D6" s="7">
        <f t="shared" ref="D6:D28" si="2">D5*1.02</f>
        <v>106.1208</v>
      </c>
      <c r="E6" s="7">
        <f t="shared" ref="E6:E28" si="3">E5*1.025</f>
        <v>107.68906249999996</v>
      </c>
      <c r="F6" s="7">
        <f t="shared" ref="F6:F28" si="4">F5*1.03</f>
        <v>109.2727</v>
      </c>
      <c r="G6" s="7">
        <f t="shared" ref="G6:G28" si="5">G5*1.035</f>
        <v>110.87178749999997</v>
      </c>
      <c r="H6" s="7">
        <f t="shared" ref="H6:H28" si="6">H5*1.04</f>
        <v>112.4864</v>
      </c>
      <c r="I6" s="7">
        <f t="shared" ref="I6:I28" si="7">I5*1.045</f>
        <v>114.11661249999997</v>
      </c>
      <c r="J6" s="8">
        <f t="shared" ref="J6:J28" si="8">J5*1.05</f>
        <v>115.7625</v>
      </c>
      <c r="K6" s="1">
        <f t="shared" ref="K6:K28" si="9">K5*1.055</f>
        <v>117.42413749999999</v>
      </c>
      <c r="L6" s="2">
        <f t="shared" ref="L6:L28" si="10">L5*1.06</f>
        <v>119.1016</v>
      </c>
      <c r="M6" s="2">
        <f t="shared" ref="M6:M28" si="11">M5*1.065</f>
        <v>120.7949625</v>
      </c>
      <c r="N6" s="2">
        <f t="shared" ref="N6:N28" si="12">N5*1.07</f>
        <v>122.50430000000001</v>
      </c>
      <c r="O6" s="2">
        <f t="shared" ref="O6:O28" si="13">O5*1.085</f>
        <v>127.72891249999999</v>
      </c>
      <c r="P6" s="2">
        <f t="shared" ref="P6:P28" si="14">P5*1.08</f>
        <v>125.97120000000002</v>
      </c>
      <c r="Q6" s="2">
        <f t="shared" ref="Q6:Q28" si="15">Q5*1.085</f>
        <v>127.72891249999999</v>
      </c>
      <c r="R6" s="2">
        <f t="shared" ref="R6:R21" si="16">R5*1.09</f>
        <v>129.50290000000004</v>
      </c>
      <c r="S6" s="2">
        <f t="shared" ref="S6:S28" si="17">S5*1.095</f>
        <v>131.2932375</v>
      </c>
      <c r="T6" s="2">
        <f t="shared" ref="T6:T28" si="18">T5*1.1</f>
        <v>133.10000000000005</v>
      </c>
      <c r="U6" s="6" t="s">
        <v>2</v>
      </c>
    </row>
    <row r="7" spans="1:21" x14ac:dyDescent="0.2">
      <c r="A7" s="6" t="s">
        <v>3</v>
      </c>
      <c r="B7" s="7">
        <f t="shared" si="0"/>
        <v>104.060401</v>
      </c>
      <c r="C7" s="7">
        <f t="shared" si="1"/>
        <v>106.13635506249996</v>
      </c>
      <c r="D7" s="7">
        <f t="shared" si="2"/>
        <v>108.243216</v>
      </c>
      <c r="E7" s="7">
        <f t="shared" si="3"/>
        <v>110.38128906249996</v>
      </c>
      <c r="F7" s="7">
        <f t="shared" si="4"/>
        <v>112.550881</v>
      </c>
      <c r="G7" s="7">
        <f t="shared" si="5"/>
        <v>114.75230006249996</v>
      </c>
      <c r="H7" s="7">
        <f t="shared" si="6"/>
        <v>116.98585600000001</v>
      </c>
      <c r="I7" s="7">
        <f t="shared" si="7"/>
        <v>119.25186006249996</v>
      </c>
      <c r="J7" s="8">
        <f t="shared" si="8"/>
        <v>121.55062500000001</v>
      </c>
      <c r="K7" s="1">
        <f t="shared" si="9"/>
        <v>123.88246506249997</v>
      </c>
      <c r="L7" s="2">
        <f t="shared" si="10"/>
        <v>126.247696</v>
      </c>
      <c r="M7" s="2">
        <f t="shared" si="11"/>
        <v>128.6466350625</v>
      </c>
      <c r="N7" s="2">
        <f t="shared" si="12"/>
        <v>131.07960100000003</v>
      </c>
      <c r="O7" s="2">
        <f t="shared" si="13"/>
        <v>138.58587006249999</v>
      </c>
      <c r="P7" s="2">
        <f t="shared" si="14"/>
        <v>136.04889600000004</v>
      </c>
      <c r="Q7" s="2">
        <f t="shared" si="15"/>
        <v>138.58587006249999</v>
      </c>
      <c r="R7" s="2">
        <f t="shared" si="16"/>
        <v>141.15816100000006</v>
      </c>
      <c r="S7" s="2">
        <f t="shared" si="17"/>
        <v>143.7660950625</v>
      </c>
      <c r="T7" s="2">
        <f t="shared" si="18"/>
        <v>146.41000000000008</v>
      </c>
      <c r="U7" s="6" t="s">
        <v>3</v>
      </c>
    </row>
    <row r="8" spans="1:21" x14ac:dyDescent="0.2">
      <c r="A8" s="6" t="s">
        <v>4</v>
      </c>
      <c r="B8" s="7">
        <f t="shared" si="0"/>
        <v>105.10100500999999</v>
      </c>
      <c r="C8" s="7">
        <f t="shared" si="1"/>
        <v>107.72840038843745</v>
      </c>
      <c r="D8" s="7">
        <f t="shared" si="2"/>
        <v>110.40808032000001</v>
      </c>
      <c r="E8" s="7">
        <f t="shared" si="3"/>
        <v>113.14082128906244</v>
      </c>
      <c r="F8" s="7">
        <f t="shared" si="4"/>
        <v>115.92740743</v>
      </c>
      <c r="G8" s="7">
        <f t="shared" si="5"/>
        <v>118.76863056468744</v>
      </c>
      <c r="H8" s="7">
        <f t="shared" si="6"/>
        <v>121.66529024000002</v>
      </c>
      <c r="I8" s="7">
        <f t="shared" si="7"/>
        <v>124.61819376531244</v>
      </c>
      <c r="J8" s="8">
        <f t="shared" si="8"/>
        <v>127.62815625000002</v>
      </c>
      <c r="K8" s="1">
        <f t="shared" si="9"/>
        <v>130.69600064093746</v>
      </c>
      <c r="L8" s="2">
        <f t="shared" si="10"/>
        <v>133.82255776000002</v>
      </c>
      <c r="M8" s="2">
        <f t="shared" si="11"/>
        <v>137.0086663415625</v>
      </c>
      <c r="N8" s="2">
        <f t="shared" si="12"/>
        <v>140.25517307000004</v>
      </c>
      <c r="O8" s="2">
        <f t="shared" si="13"/>
        <v>150.36566901781248</v>
      </c>
      <c r="P8" s="2">
        <f t="shared" si="14"/>
        <v>146.93280768000005</v>
      </c>
      <c r="Q8" s="2">
        <f t="shared" si="15"/>
        <v>150.36566901781248</v>
      </c>
      <c r="R8" s="2">
        <f t="shared" si="16"/>
        <v>153.86239549000007</v>
      </c>
      <c r="S8" s="2">
        <f t="shared" si="17"/>
        <v>157.42387409343749</v>
      </c>
      <c r="T8" s="2">
        <f t="shared" si="18"/>
        <v>161.0510000000001</v>
      </c>
      <c r="U8" s="6" t="s">
        <v>4</v>
      </c>
    </row>
    <row r="9" spans="1:21" x14ac:dyDescent="0.2">
      <c r="A9" s="6" t="s">
        <v>5</v>
      </c>
      <c r="B9" s="7">
        <f t="shared" si="0"/>
        <v>106.1520150601</v>
      </c>
      <c r="C9" s="7">
        <f t="shared" si="1"/>
        <v>109.344326394264</v>
      </c>
      <c r="D9" s="7">
        <f t="shared" si="2"/>
        <v>112.61624192640001</v>
      </c>
      <c r="E9" s="7">
        <f t="shared" si="3"/>
        <v>115.96934182128899</v>
      </c>
      <c r="F9" s="7">
        <f t="shared" si="4"/>
        <v>119.4052296529</v>
      </c>
      <c r="G9" s="7">
        <f t="shared" si="5"/>
        <v>122.92553263445149</v>
      </c>
      <c r="H9" s="7">
        <f t="shared" si="6"/>
        <v>126.53190184960002</v>
      </c>
      <c r="I9" s="7">
        <f t="shared" si="7"/>
        <v>130.22601248475149</v>
      </c>
      <c r="J9" s="8">
        <f t="shared" si="8"/>
        <v>134.00956406250003</v>
      </c>
      <c r="K9" s="1">
        <f t="shared" si="9"/>
        <v>137.88428067618901</v>
      </c>
      <c r="L9" s="2">
        <f t="shared" si="10"/>
        <v>141.85191122560002</v>
      </c>
      <c r="M9" s="2">
        <f t="shared" si="11"/>
        <v>145.91422965376407</v>
      </c>
      <c r="N9" s="2">
        <f t="shared" si="12"/>
        <v>150.07303518490005</v>
      </c>
      <c r="O9" s="2">
        <f t="shared" si="13"/>
        <v>163.14675088432654</v>
      </c>
      <c r="P9" s="2">
        <f t="shared" si="14"/>
        <v>158.68743229440005</v>
      </c>
      <c r="Q9" s="2">
        <f t="shared" si="15"/>
        <v>163.14675088432654</v>
      </c>
      <c r="R9" s="2">
        <f t="shared" si="16"/>
        <v>167.71001108410007</v>
      </c>
      <c r="S9" s="2">
        <f t="shared" si="17"/>
        <v>172.37914213231406</v>
      </c>
      <c r="T9" s="2">
        <f t="shared" si="18"/>
        <v>177.15610000000012</v>
      </c>
      <c r="U9" s="6" t="s">
        <v>5</v>
      </c>
    </row>
    <row r="10" spans="1:21" x14ac:dyDescent="0.2">
      <c r="A10" s="6" t="s">
        <v>6</v>
      </c>
      <c r="B10" s="7">
        <f t="shared" si="0"/>
        <v>107.213535210701</v>
      </c>
      <c r="C10" s="7">
        <f t="shared" si="1"/>
        <v>110.98449129017796</v>
      </c>
      <c r="D10" s="7">
        <f t="shared" si="2"/>
        <v>114.868566764928</v>
      </c>
      <c r="E10" s="7">
        <f t="shared" si="3"/>
        <v>118.8685753668212</v>
      </c>
      <c r="F10" s="7">
        <f t="shared" si="4"/>
        <v>122.987386542487</v>
      </c>
      <c r="G10" s="7">
        <f t="shared" si="5"/>
        <v>127.22792627665727</v>
      </c>
      <c r="H10" s="7">
        <f t="shared" si="6"/>
        <v>131.59317792358402</v>
      </c>
      <c r="I10" s="7">
        <f t="shared" si="7"/>
        <v>136.08618304656531</v>
      </c>
      <c r="J10" s="8">
        <f t="shared" si="8"/>
        <v>140.71004226562505</v>
      </c>
      <c r="K10" s="1">
        <f t="shared" si="9"/>
        <v>145.4679161133794</v>
      </c>
      <c r="L10" s="2">
        <f t="shared" si="10"/>
        <v>150.36302589913603</v>
      </c>
      <c r="M10" s="2">
        <f t="shared" si="11"/>
        <v>155.39865458125871</v>
      </c>
      <c r="N10" s="2">
        <f t="shared" si="12"/>
        <v>160.57814764784305</v>
      </c>
      <c r="O10" s="2">
        <f t="shared" si="13"/>
        <v>177.0142247094943</v>
      </c>
      <c r="P10" s="2">
        <f t="shared" si="14"/>
        <v>171.38242687795207</v>
      </c>
      <c r="Q10" s="2">
        <f t="shared" si="15"/>
        <v>177.0142247094943</v>
      </c>
      <c r="R10" s="2">
        <f t="shared" si="16"/>
        <v>182.8039120816691</v>
      </c>
      <c r="S10" s="2">
        <f t="shared" si="17"/>
        <v>188.75516063488388</v>
      </c>
      <c r="T10" s="2">
        <f t="shared" si="18"/>
        <v>194.87171000000015</v>
      </c>
      <c r="U10" s="6" t="s">
        <v>6</v>
      </c>
    </row>
    <row r="11" spans="1:21" x14ac:dyDescent="0.2">
      <c r="A11" s="6" t="s">
        <v>7</v>
      </c>
      <c r="B11" s="7">
        <f t="shared" si="0"/>
        <v>108.28567056280801</v>
      </c>
      <c r="C11" s="7">
        <f t="shared" si="1"/>
        <v>112.64925865953062</v>
      </c>
      <c r="D11" s="7">
        <f t="shared" si="2"/>
        <v>117.16593810022657</v>
      </c>
      <c r="E11" s="7">
        <f t="shared" si="3"/>
        <v>121.84028975099173</v>
      </c>
      <c r="F11" s="7">
        <f t="shared" si="4"/>
        <v>126.67700813876162</v>
      </c>
      <c r="G11" s="7">
        <f t="shared" si="5"/>
        <v>131.68090369634027</v>
      </c>
      <c r="H11" s="7">
        <f t="shared" si="6"/>
        <v>136.85690504052738</v>
      </c>
      <c r="I11" s="7">
        <f t="shared" si="7"/>
        <v>142.21006128366074</v>
      </c>
      <c r="J11" s="8">
        <f t="shared" si="8"/>
        <v>147.74554437890632</v>
      </c>
      <c r="K11" s="1">
        <f t="shared" si="9"/>
        <v>153.46865149961525</v>
      </c>
      <c r="L11" s="2">
        <f t="shared" si="10"/>
        <v>159.38480745308419</v>
      </c>
      <c r="M11" s="2">
        <f t="shared" si="11"/>
        <v>165.49956712904051</v>
      </c>
      <c r="N11" s="2">
        <f t="shared" si="12"/>
        <v>171.81861798319207</v>
      </c>
      <c r="O11" s="2">
        <f t="shared" si="13"/>
        <v>192.06043380980131</v>
      </c>
      <c r="P11" s="2">
        <f t="shared" si="14"/>
        <v>185.09302102818825</v>
      </c>
      <c r="Q11" s="2">
        <f t="shared" si="15"/>
        <v>192.06043380980131</v>
      </c>
      <c r="R11" s="2">
        <f t="shared" si="16"/>
        <v>199.25626416901932</v>
      </c>
      <c r="S11" s="2">
        <f t="shared" si="17"/>
        <v>206.68690089519785</v>
      </c>
      <c r="T11" s="2">
        <f t="shared" si="18"/>
        <v>214.3588810000002</v>
      </c>
      <c r="U11" s="6" t="s">
        <v>7</v>
      </c>
    </row>
    <row r="12" spans="1:21" x14ac:dyDescent="0.2">
      <c r="A12" s="6" t="s">
        <v>8</v>
      </c>
      <c r="B12" s="7">
        <f t="shared" si="0"/>
        <v>109.36852726843608</v>
      </c>
      <c r="C12" s="7">
        <f t="shared" si="1"/>
        <v>114.33899753942356</v>
      </c>
      <c r="D12" s="7">
        <f t="shared" si="2"/>
        <v>119.5092568622311</v>
      </c>
      <c r="E12" s="7">
        <f t="shared" si="3"/>
        <v>124.88629699476651</v>
      </c>
      <c r="F12" s="7">
        <f t="shared" si="4"/>
        <v>130.47731838292447</v>
      </c>
      <c r="G12" s="7">
        <f t="shared" si="5"/>
        <v>136.28973532571217</v>
      </c>
      <c r="H12" s="7">
        <f t="shared" si="6"/>
        <v>142.33118124214849</v>
      </c>
      <c r="I12" s="7">
        <f t="shared" si="7"/>
        <v>148.60951404142546</v>
      </c>
      <c r="J12" s="8">
        <f t="shared" si="8"/>
        <v>155.13282159785163</v>
      </c>
      <c r="K12" s="1">
        <f t="shared" si="9"/>
        <v>161.90942733209408</v>
      </c>
      <c r="L12" s="2">
        <f t="shared" si="10"/>
        <v>168.94789590026926</v>
      </c>
      <c r="M12" s="2">
        <f t="shared" si="11"/>
        <v>176.25703899242814</v>
      </c>
      <c r="N12" s="2">
        <f t="shared" si="12"/>
        <v>183.84592124201552</v>
      </c>
      <c r="O12" s="2">
        <f t="shared" si="13"/>
        <v>208.38557068363443</v>
      </c>
      <c r="P12" s="2">
        <f t="shared" si="14"/>
        <v>199.90046271044332</v>
      </c>
      <c r="Q12" s="2">
        <f t="shared" si="15"/>
        <v>208.38557068363443</v>
      </c>
      <c r="R12" s="2">
        <f t="shared" si="16"/>
        <v>217.18932794423108</v>
      </c>
      <c r="S12" s="2">
        <f t="shared" si="17"/>
        <v>226.32215648024163</v>
      </c>
      <c r="T12" s="2">
        <f t="shared" si="18"/>
        <v>235.79476910000022</v>
      </c>
      <c r="U12" s="6" t="s">
        <v>8</v>
      </c>
    </row>
    <row r="13" spans="1:21" x14ac:dyDescent="0.2">
      <c r="A13" s="6" t="s">
        <v>9</v>
      </c>
      <c r="B13" s="7">
        <f t="shared" si="0"/>
        <v>110.46221254112045</v>
      </c>
      <c r="C13" s="7">
        <f t="shared" si="1"/>
        <v>116.0540825025149</v>
      </c>
      <c r="D13" s="7">
        <f t="shared" si="2"/>
        <v>121.89944199947573</v>
      </c>
      <c r="E13" s="7">
        <f t="shared" si="3"/>
        <v>128.00845441963565</v>
      </c>
      <c r="F13" s="7">
        <f t="shared" si="4"/>
        <v>134.39163793441222</v>
      </c>
      <c r="G13" s="7">
        <f t="shared" si="5"/>
        <v>141.0598760621121</v>
      </c>
      <c r="H13" s="7">
        <f t="shared" si="6"/>
        <v>148.02442849183444</v>
      </c>
      <c r="I13" s="7">
        <f t="shared" si="7"/>
        <v>155.29694217328958</v>
      </c>
      <c r="J13" s="8">
        <f t="shared" si="8"/>
        <v>162.88946267774421</v>
      </c>
      <c r="K13" s="1">
        <f t="shared" si="9"/>
        <v>170.81444583535924</v>
      </c>
      <c r="L13" s="2">
        <f t="shared" si="10"/>
        <v>179.08476965428542</v>
      </c>
      <c r="M13" s="2">
        <f t="shared" si="11"/>
        <v>187.71374652693595</v>
      </c>
      <c r="N13" s="2">
        <f t="shared" si="12"/>
        <v>196.71513572895662</v>
      </c>
      <c r="O13" s="2">
        <f t="shared" si="13"/>
        <v>226.09834419174334</v>
      </c>
      <c r="P13" s="2">
        <f t="shared" si="14"/>
        <v>215.89249972727879</v>
      </c>
      <c r="Q13" s="2">
        <f t="shared" si="15"/>
        <v>226.09834419174334</v>
      </c>
      <c r="R13" s="2">
        <f t="shared" si="16"/>
        <v>236.73636745921189</v>
      </c>
      <c r="S13" s="2">
        <f t="shared" si="17"/>
        <v>247.82276134586459</v>
      </c>
      <c r="T13" s="2">
        <f t="shared" si="18"/>
        <v>259.37424601000026</v>
      </c>
      <c r="U13" s="6" t="s">
        <v>9</v>
      </c>
    </row>
    <row r="14" spans="1:21" x14ac:dyDescent="0.2">
      <c r="A14" s="6" t="s">
        <v>10</v>
      </c>
      <c r="B14" s="2">
        <f t="shared" si="0"/>
        <v>111.56683466653166</v>
      </c>
      <c r="C14" s="2">
        <f t="shared" si="1"/>
        <v>117.79489374005261</v>
      </c>
      <c r="D14" s="2">
        <f t="shared" si="2"/>
        <v>124.33743083946524</v>
      </c>
      <c r="E14" s="2">
        <f t="shared" si="3"/>
        <v>131.20866578012652</v>
      </c>
      <c r="F14" s="2">
        <f t="shared" si="4"/>
        <v>138.4233870724446</v>
      </c>
      <c r="G14" s="2">
        <f t="shared" si="5"/>
        <v>145.996971724286</v>
      </c>
      <c r="H14" s="2">
        <f t="shared" si="6"/>
        <v>153.94540563150784</v>
      </c>
      <c r="I14" s="2">
        <f t="shared" si="7"/>
        <v>162.28530457108761</v>
      </c>
      <c r="J14" s="1">
        <f t="shared" si="8"/>
        <v>171.03393581163144</v>
      </c>
      <c r="K14" s="1">
        <f t="shared" si="9"/>
        <v>180.20924035630398</v>
      </c>
      <c r="L14" s="2">
        <f t="shared" si="10"/>
        <v>189.82985583354255</v>
      </c>
      <c r="M14" s="2">
        <f t="shared" si="11"/>
        <v>199.91514005118677</v>
      </c>
      <c r="N14" s="2">
        <f t="shared" si="12"/>
        <v>210.48519522998359</v>
      </c>
      <c r="O14" s="2">
        <f t="shared" si="13"/>
        <v>245.31670344804152</v>
      </c>
      <c r="P14" s="2">
        <f t="shared" si="14"/>
        <v>233.16389970546112</v>
      </c>
      <c r="Q14" s="2">
        <f t="shared" si="15"/>
        <v>245.31670344804152</v>
      </c>
      <c r="R14" s="2">
        <f t="shared" si="16"/>
        <v>258.04264053054101</v>
      </c>
      <c r="S14" s="2">
        <f t="shared" si="17"/>
        <v>271.36592367372174</v>
      </c>
      <c r="T14" s="2">
        <f t="shared" si="18"/>
        <v>285.3116706110003</v>
      </c>
      <c r="U14" s="6" t="s">
        <v>10</v>
      </c>
    </row>
    <row r="15" spans="1:21" x14ac:dyDescent="0.2">
      <c r="A15" s="6" t="s">
        <v>11</v>
      </c>
      <c r="B15" s="2">
        <f t="shared" si="0"/>
        <v>112.68250301319698</v>
      </c>
      <c r="C15" s="2">
        <f t="shared" si="1"/>
        <v>119.56181714615339</v>
      </c>
      <c r="D15" s="2">
        <f t="shared" si="2"/>
        <v>126.82417945625456</v>
      </c>
      <c r="E15" s="2">
        <f t="shared" si="3"/>
        <v>134.48888242462968</v>
      </c>
      <c r="F15" s="2">
        <f t="shared" si="4"/>
        <v>142.57608868461793</v>
      </c>
      <c r="G15" s="2">
        <f t="shared" si="5"/>
        <v>151.10686573463599</v>
      </c>
      <c r="H15" s="2">
        <f t="shared" si="6"/>
        <v>160.10322185676816</v>
      </c>
      <c r="I15" s="2">
        <f t="shared" si="7"/>
        <v>169.58814327678652</v>
      </c>
      <c r="J15" s="1">
        <f t="shared" si="8"/>
        <v>179.58563260221302</v>
      </c>
      <c r="K15" s="1">
        <f t="shared" si="9"/>
        <v>190.12074857590068</v>
      </c>
      <c r="L15" s="2">
        <f t="shared" si="10"/>
        <v>201.21964718355511</v>
      </c>
      <c r="M15" s="2">
        <f t="shared" si="11"/>
        <v>212.90962415451389</v>
      </c>
      <c r="N15" s="2">
        <f t="shared" si="12"/>
        <v>225.21915889608246</v>
      </c>
      <c r="O15" s="2">
        <f t="shared" si="13"/>
        <v>266.16862324112503</v>
      </c>
      <c r="P15" s="2">
        <f t="shared" si="14"/>
        <v>251.81701168189804</v>
      </c>
      <c r="Q15" s="2">
        <f t="shared" si="15"/>
        <v>266.16862324112503</v>
      </c>
      <c r="R15" s="2">
        <f t="shared" si="16"/>
        <v>281.26647817828973</v>
      </c>
      <c r="S15" s="2">
        <f t="shared" si="17"/>
        <v>297.1456864227253</v>
      </c>
      <c r="T15" s="2">
        <f t="shared" si="18"/>
        <v>313.84283767210036</v>
      </c>
      <c r="U15" s="6" t="s">
        <v>11</v>
      </c>
    </row>
    <row r="16" spans="1:21" x14ac:dyDescent="0.2">
      <c r="A16" s="6" t="s">
        <v>12</v>
      </c>
      <c r="B16" s="2">
        <f t="shared" si="0"/>
        <v>113.80932804332895</v>
      </c>
      <c r="C16" s="2">
        <f t="shared" si="1"/>
        <v>121.35524440334568</v>
      </c>
      <c r="D16" s="2">
        <f t="shared" si="2"/>
        <v>129.36066304537965</v>
      </c>
      <c r="E16" s="2">
        <f t="shared" si="3"/>
        <v>137.8511044852454</v>
      </c>
      <c r="F16" s="2">
        <f t="shared" si="4"/>
        <v>146.85337134515646</v>
      </c>
      <c r="G16" s="2">
        <f t="shared" si="5"/>
        <v>156.39560603534824</v>
      </c>
      <c r="H16" s="2">
        <f t="shared" si="6"/>
        <v>166.50735073103888</v>
      </c>
      <c r="I16" s="2">
        <f t="shared" si="7"/>
        <v>177.21960972424191</v>
      </c>
      <c r="J16" s="1">
        <f t="shared" si="8"/>
        <v>188.56491423232367</v>
      </c>
      <c r="K16" s="1">
        <f t="shared" si="9"/>
        <v>200.57738974757521</v>
      </c>
      <c r="L16" s="2">
        <f t="shared" si="10"/>
        <v>213.29282601456842</v>
      </c>
      <c r="M16" s="2">
        <f t="shared" si="11"/>
        <v>226.74874972455729</v>
      </c>
      <c r="N16" s="2">
        <f t="shared" si="12"/>
        <v>240.98450001880826</v>
      </c>
      <c r="O16" s="2">
        <f t="shared" si="13"/>
        <v>288.79295621662067</v>
      </c>
      <c r="P16" s="2">
        <f t="shared" si="14"/>
        <v>271.9623726164499</v>
      </c>
      <c r="Q16" s="2">
        <f t="shared" si="15"/>
        <v>288.79295621662067</v>
      </c>
      <c r="R16" s="2">
        <f t="shared" si="16"/>
        <v>306.58046121433586</v>
      </c>
      <c r="S16" s="2">
        <f t="shared" si="17"/>
        <v>325.37452663288423</v>
      </c>
      <c r="T16" s="2">
        <f t="shared" si="18"/>
        <v>345.22712143931039</v>
      </c>
      <c r="U16" s="6" t="s">
        <v>12</v>
      </c>
    </row>
    <row r="17" spans="1:21" x14ac:dyDescent="0.2">
      <c r="A17" s="6" t="s">
        <v>13</v>
      </c>
      <c r="B17" s="2">
        <f t="shared" si="0"/>
        <v>114.94742132376224</v>
      </c>
      <c r="C17" s="2">
        <f t="shared" si="1"/>
        <v>123.17557306939585</v>
      </c>
      <c r="D17" s="2">
        <f t="shared" si="2"/>
        <v>131.94787630628724</v>
      </c>
      <c r="E17" s="2">
        <f t="shared" si="3"/>
        <v>141.29738209737653</v>
      </c>
      <c r="F17" s="2">
        <f t="shared" si="4"/>
        <v>151.25897248551115</v>
      </c>
      <c r="G17" s="2">
        <f t="shared" si="5"/>
        <v>161.86945224658541</v>
      </c>
      <c r="H17" s="2">
        <f t="shared" si="6"/>
        <v>173.16764476028044</v>
      </c>
      <c r="I17" s="2">
        <f t="shared" si="7"/>
        <v>185.19449216183278</v>
      </c>
      <c r="J17" s="1">
        <f t="shared" si="8"/>
        <v>197.99315994393987</v>
      </c>
      <c r="K17" s="1">
        <f t="shared" si="9"/>
        <v>211.60914618369185</v>
      </c>
      <c r="L17" s="2">
        <f t="shared" si="10"/>
        <v>226.09039557544253</v>
      </c>
      <c r="M17" s="2">
        <f t="shared" si="11"/>
        <v>241.4874184566535</v>
      </c>
      <c r="N17" s="2">
        <f t="shared" si="12"/>
        <v>257.85341502012483</v>
      </c>
      <c r="O17" s="2">
        <f t="shared" si="13"/>
        <v>313.3403574950334</v>
      </c>
      <c r="P17" s="2">
        <f t="shared" si="14"/>
        <v>293.71936242576589</v>
      </c>
      <c r="Q17" s="2">
        <f t="shared" si="15"/>
        <v>313.3403574950334</v>
      </c>
      <c r="R17" s="2">
        <f t="shared" si="16"/>
        <v>334.17270272362612</v>
      </c>
      <c r="S17" s="2">
        <f t="shared" si="17"/>
        <v>356.28510666300821</v>
      </c>
      <c r="T17" s="2">
        <f t="shared" si="18"/>
        <v>379.74983358324147</v>
      </c>
      <c r="U17" s="6" t="s">
        <v>13</v>
      </c>
    </row>
    <row r="18" spans="1:21" x14ac:dyDescent="0.2">
      <c r="A18" s="6" t="s">
        <v>14</v>
      </c>
      <c r="B18" s="2">
        <f t="shared" si="0"/>
        <v>116.09689553699987</v>
      </c>
      <c r="C18" s="2">
        <f t="shared" si="1"/>
        <v>125.02320666543677</v>
      </c>
      <c r="D18" s="2">
        <f t="shared" si="2"/>
        <v>134.58683383241299</v>
      </c>
      <c r="E18" s="2">
        <f t="shared" si="3"/>
        <v>144.82981664981094</v>
      </c>
      <c r="F18" s="2">
        <f t="shared" si="4"/>
        <v>155.79674166007649</v>
      </c>
      <c r="G18" s="2">
        <f t="shared" si="5"/>
        <v>167.53488307521587</v>
      </c>
      <c r="H18" s="2">
        <f t="shared" si="6"/>
        <v>180.09435055069167</v>
      </c>
      <c r="I18" s="2">
        <f t="shared" si="7"/>
        <v>193.52824430911525</v>
      </c>
      <c r="J18" s="1">
        <f t="shared" si="8"/>
        <v>207.89281794113688</v>
      </c>
      <c r="K18" s="1">
        <f t="shared" si="9"/>
        <v>223.24764922379489</v>
      </c>
      <c r="L18" s="2">
        <f t="shared" si="10"/>
        <v>239.6558193099691</v>
      </c>
      <c r="M18" s="2">
        <f t="shared" si="11"/>
        <v>257.18410065633594</v>
      </c>
      <c r="N18" s="2">
        <f t="shared" si="12"/>
        <v>275.90315407153361</v>
      </c>
      <c r="O18" s="2">
        <f t="shared" si="13"/>
        <v>339.97428788211124</v>
      </c>
      <c r="P18" s="2">
        <f t="shared" si="14"/>
        <v>317.21691141982717</v>
      </c>
      <c r="Q18" s="2">
        <f t="shared" si="15"/>
        <v>339.97428788211124</v>
      </c>
      <c r="R18" s="2">
        <f t="shared" si="16"/>
        <v>364.24824596875249</v>
      </c>
      <c r="S18" s="2">
        <f t="shared" si="17"/>
        <v>390.132191795994</v>
      </c>
      <c r="T18" s="2">
        <f t="shared" si="18"/>
        <v>417.72481694156562</v>
      </c>
      <c r="U18" s="6" t="s">
        <v>14</v>
      </c>
    </row>
    <row r="19" spans="1:21" x14ac:dyDescent="0.2">
      <c r="A19" s="6" t="s">
        <v>15</v>
      </c>
      <c r="B19" s="2">
        <f t="shared" si="0"/>
        <v>117.25786449236986</v>
      </c>
      <c r="C19" s="2">
        <f t="shared" si="1"/>
        <v>126.89855476541831</v>
      </c>
      <c r="D19" s="2">
        <f t="shared" si="2"/>
        <v>137.27857050906127</v>
      </c>
      <c r="E19" s="2">
        <f t="shared" si="3"/>
        <v>148.45056206605619</v>
      </c>
      <c r="F19" s="2">
        <f t="shared" si="4"/>
        <v>160.47064390987879</v>
      </c>
      <c r="G19" s="2">
        <f t="shared" si="5"/>
        <v>173.39860398284841</v>
      </c>
      <c r="H19" s="2">
        <f t="shared" si="6"/>
        <v>187.29812457271936</v>
      </c>
      <c r="I19" s="2">
        <f t="shared" si="7"/>
        <v>202.23701530302543</v>
      </c>
      <c r="J19" s="1">
        <f t="shared" si="8"/>
        <v>218.28745883819374</v>
      </c>
      <c r="K19" s="1">
        <f t="shared" si="9"/>
        <v>235.5262699311036</v>
      </c>
      <c r="L19" s="2">
        <f t="shared" si="10"/>
        <v>254.03516846856726</v>
      </c>
      <c r="M19" s="2">
        <f t="shared" si="11"/>
        <v>273.90106719899779</v>
      </c>
      <c r="N19" s="2">
        <f t="shared" si="12"/>
        <v>295.21637485654099</v>
      </c>
      <c r="O19" s="2">
        <f t="shared" si="13"/>
        <v>368.87210235209068</v>
      </c>
      <c r="P19" s="2">
        <f t="shared" si="14"/>
        <v>342.59426433341338</v>
      </c>
      <c r="Q19" s="2">
        <f t="shared" si="15"/>
        <v>368.87210235209068</v>
      </c>
      <c r="R19" s="2">
        <f t="shared" si="16"/>
        <v>397.03058810594024</v>
      </c>
      <c r="S19" s="2">
        <f t="shared" si="17"/>
        <v>427.1947500166134</v>
      </c>
      <c r="T19" s="2">
        <f t="shared" si="18"/>
        <v>459.49729863572225</v>
      </c>
      <c r="U19" s="6" t="s">
        <v>15</v>
      </c>
    </row>
    <row r="20" spans="1:21" x14ac:dyDescent="0.2">
      <c r="A20" s="6" t="s">
        <v>16</v>
      </c>
      <c r="B20" s="2">
        <f t="shared" si="0"/>
        <v>118.43044313729357</v>
      </c>
      <c r="C20" s="2">
        <f t="shared" si="1"/>
        <v>128.80203308689957</v>
      </c>
      <c r="D20" s="2">
        <f t="shared" si="2"/>
        <v>140.02414191924251</v>
      </c>
      <c r="E20" s="2">
        <f t="shared" si="3"/>
        <v>152.16182611770759</v>
      </c>
      <c r="F20" s="2">
        <f t="shared" si="4"/>
        <v>165.28476322717515</v>
      </c>
      <c r="G20" s="2">
        <f t="shared" si="5"/>
        <v>179.46755512224809</v>
      </c>
      <c r="H20" s="2">
        <f t="shared" si="6"/>
        <v>194.79004955562814</v>
      </c>
      <c r="I20" s="2">
        <f t="shared" si="7"/>
        <v>211.33768099166156</v>
      </c>
      <c r="J20" s="1">
        <f t="shared" si="8"/>
        <v>229.20183178010345</v>
      </c>
      <c r="K20" s="1">
        <f t="shared" si="9"/>
        <v>248.48021477731427</v>
      </c>
      <c r="L20" s="2">
        <f t="shared" si="10"/>
        <v>269.27727857668134</v>
      </c>
      <c r="M20" s="2">
        <f t="shared" si="11"/>
        <v>291.70463656693266</v>
      </c>
      <c r="N20" s="2">
        <f t="shared" si="12"/>
        <v>315.88152109649889</v>
      </c>
      <c r="O20" s="2">
        <f t="shared" si="13"/>
        <v>400.22623105201836</v>
      </c>
      <c r="P20" s="2">
        <f t="shared" si="14"/>
        <v>370.00180548008649</v>
      </c>
      <c r="Q20" s="2">
        <f t="shared" si="15"/>
        <v>400.22623105201836</v>
      </c>
      <c r="R20" s="2">
        <f t="shared" si="16"/>
        <v>432.76334103547487</v>
      </c>
      <c r="S20" s="2">
        <f t="shared" si="17"/>
        <v>467.77825126819164</v>
      </c>
      <c r="T20" s="2">
        <f t="shared" si="18"/>
        <v>505.4470284992945</v>
      </c>
      <c r="U20" s="6" t="s">
        <v>16</v>
      </c>
    </row>
    <row r="21" spans="1:21" x14ac:dyDescent="0.2">
      <c r="A21" s="6" t="s">
        <v>17</v>
      </c>
      <c r="B21" s="2">
        <f t="shared" si="0"/>
        <v>119.6147475686665</v>
      </c>
      <c r="C21" s="2">
        <f t="shared" si="1"/>
        <v>130.73406358320304</v>
      </c>
      <c r="D21" s="2">
        <f t="shared" si="2"/>
        <v>142.82462475762736</v>
      </c>
      <c r="E21" s="2">
        <f t="shared" si="3"/>
        <v>155.96587177065027</v>
      </c>
      <c r="F21" s="2">
        <f t="shared" si="4"/>
        <v>170.24330612399041</v>
      </c>
      <c r="G21" s="2">
        <f t="shared" si="5"/>
        <v>185.74891955152677</v>
      </c>
      <c r="H21" s="2">
        <f t="shared" si="6"/>
        <v>202.58165153785328</v>
      </c>
      <c r="I21" s="2">
        <f t="shared" si="7"/>
        <v>220.84787663628632</v>
      </c>
      <c r="J21" s="1">
        <f t="shared" si="8"/>
        <v>240.66192336910862</v>
      </c>
      <c r="K21" s="1">
        <f t="shared" si="9"/>
        <v>262.14662659006655</v>
      </c>
      <c r="L21" s="2">
        <f t="shared" si="10"/>
        <v>285.43391529128223</v>
      </c>
      <c r="M21" s="2">
        <f t="shared" si="11"/>
        <v>310.66543794378327</v>
      </c>
      <c r="N21" s="2">
        <f t="shared" si="12"/>
        <v>337.99322757325382</v>
      </c>
      <c r="O21" s="2">
        <f t="shared" si="13"/>
        <v>434.24546069143992</v>
      </c>
      <c r="P21" s="2">
        <f t="shared" si="14"/>
        <v>399.60194991849346</v>
      </c>
      <c r="Q21" s="2">
        <f t="shared" si="15"/>
        <v>434.24546069143992</v>
      </c>
      <c r="R21" s="2">
        <f t="shared" si="16"/>
        <v>471.71204172866766</v>
      </c>
      <c r="S21" s="2">
        <f t="shared" si="17"/>
        <v>512.21718513866983</v>
      </c>
      <c r="T21" s="2">
        <f t="shared" si="18"/>
        <v>555.99173134922398</v>
      </c>
      <c r="U21" s="6" t="s">
        <v>17</v>
      </c>
    </row>
    <row r="22" spans="1:21" x14ac:dyDescent="0.2">
      <c r="A22" s="6" t="s">
        <v>18</v>
      </c>
      <c r="B22" s="2">
        <f t="shared" si="0"/>
        <v>120.81089504435317</v>
      </c>
      <c r="C22" s="2">
        <f t="shared" si="1"/>
        <v>132.69507453695107</v>
      </c>
      <c r="D22" s="2">
        <f t="shared" si="2"/>
        <v>145.6811172527799</v>
      </c>
      <c r="E22" s="2">
        <f t="shared" si="3"/>
        <v>159.86501856491651</v>
      </c>
      <c r="F22" s="2">
        <f t="shared" si="4"/>
        <v>175.35060530771011</v>
      </c>
      <c r="G22" s="2">
        <f t="shared" si="5"/>
        <v>192.25013173583019</v>
      </c>
      <c r="H22" s="2">
        <f t="shared" si="6"/>
        <v>210.68491759936742</v>
      </c>
      <c r="I22" s="2">
        <f t="shared" si="7"/>
        <v>230.78603108491919</v>
      </c>
      <c r="J22" s="1">
        <f t="shared" si="8"/>
        <v>252.69501953756406</v>
      </c>
      <c r="K22" s="1">
        <f t="shared" si="9"/>
        <v>276.56469105252017</v>
      </c>
      <c r="L22" s="2">
        <f t="shared" si="10"/>
        <v>302.55995020875918</v>
      </c>
      <c r="M22" s="2">
        <f t="shared" si="11"/>
        <v>330.85869141012915</v>
      </c>
      <c r="N22" s="2">
        <f t="shared" si="12"/>
        <v>361.65275350338163</v>
      </c>
      <c r="O22" s="2">
        <f t="shared" si="13"/>
        <v>471.15632485021229</v>
      </c>
      <c r="P22" s="2">
        <f t="shared" si="14"/>
        <v>431.57010591197297</v>
      </c>
      <c r="Q22" s="2">
        <f t="shared" si="15"/>
        <v>471.15632485021229</v>
      </c>
      <c r="R22" s="2">
        <f t="shared" ref="R22:R28" si="19">R21*1.09</f>
        <v>514.1661254842478</v>
      </c>
      <c r="S22" s="2">
        <f t="shared" si="17"/>
        <v>560.87781772684343</v>
      </c>
      <c r="T22" s="2">
        <f t="shared" si="18"/>
        <v>611.59090448414645</v>
      </c>
      <c r="U22" s="6" t="s">
        <v>18</v>
      </c>
    </row>
    <row r="23" spans="1:21" x14ac:dyDescent="0.2">
      <c r="A23" s="6" t="s">
        <v>19</v>
      </c>
      <c r="B23" s="2">
        <f t="shared" si="0"/>
        <v>122.01900399479671</v>
      </c>
      <c r="C23" s="2">
        <f t="shared" si="1"/>
        <v>134.68550065500531</v>
      </c>
      <c r="D23" s="2">
        <f t="shared" si="2"/>
        <v>148.59473959783551</v>
      </c>
      <c r="E23" s="2">
        <f t="shared" si="3"/>
        <v>163.86164402903941</v>
      </c>
      <c r="F23" s="2">
        <f t="shared" si="4"/>
        <v>180.61112346694142</v>
      </c>
      <c r="G23" s="2">
        <f t="shared" si="5"/>
        <v>198.97888634658423</v>
      </c>
      <c r="H23" s="2">
        <f t="shared" si="6"/>
        <v>219.11231430334212</v>
      </c>
      <c r="I23" s="2">
        <f t="shared" si="7"/>
        <v>241.17140248374054</v>
      </c>
      <c r="J23" s="1">
        <f t="shared" si="8"/>
        <v>265.32977051444226</v>
      </c>
      <c r="K23" s="1">
        <f t="shared" si="9"/>
        <v>291.77574906040877</v>
      </c>
      <c r="L23" s="2">
        <f t="shared" si="10"/>
        <v>320.71354722128473</v>
      </c>
      <c r="M23" s="2">
        <f t="shared" si="11"/>
        <v>352.36450635178755</v>
      </c>
      <c r="N23" s="2">
        <f t="shared" si="12"/>
        <v>386.96844624861836</v>
      </c>
      <c r="O23" s="2">
        <f t="shared" si="13"/>
        <v>511.20461246248033</v>
      </c>
      <c r="P23" s="2">
        <f t="shared" si="14"/>
        <v>466.09571438493083</v>
      </c>
      <c r="Q23" s="2">
        <f t="shared" si="15"/>
        <v>511.20461246248033</v>
      </c>
      <c r="R23" s="2">
        <f t="shared" si="19"/>
        <v>560.44107677783018</v>
      </c>
      <c r="S23" s="2">
        <f t="shared" si="17"/>
        <v>614.16121041089355</v>
      </c>
      <c r="T23" s="2">
        <f t="shared" si="18"/>
        <v>672.74999493256109</v>
      </c>
      <c r="U23" s="6" t="s">
        <v>19</v>
      </c>
    </row>
    <row r="24" spans="1:21" x14ac:dyDescent="0.2">
      <c r="A24" s="6" t="s">
        <v>20</v>
      </c>
      <c r="B24" s="2">
        <f t="shared" si="0"/>
        <v>123.23919403474467</v>
      </c>
      <c r="C24" s="2">
        <f t="shared" si="1"/>
        <v>136.70578316483039</v>
      </c>
      <c r="D24" s="2">
        <f t="shared" si="2"/>
        <v>151.56663438979223</v>
      </c>
      <c r="E24" s="2">
        <f t="shared" si="3"/>
        <v>167.95818512976538</v>
      </c>
      <c r="F24" s="2">
        <f t="shared" si="4"/>
        <v>186.02945717094966</v>
      </c>
      <c r="G24" s="2">
        <f t="shared" si="5"/>
        <v>205.94314736871468</v>
      </c>
      <c r="H24" s="2">
        <f t="shared" si="6"/>
        <v>227.87680687547581</v>
      </c>
      <c r="I24" s="2">
        <f t="shared" si="7"/>
        <v>252.02411559550885</v>
      </c>
      <c r="J24" s="1">
        <f t="shared" si="8"/>
        <v>278.5962590401644</v>
      </c>
      <c r="K24" s="1">
        <f t="shared" si="9"/>
        <v>307.82341525873125</v>
      </c>
      <c r="L24" s="2">
        <f t="shared" si="10"/>
        <v>339.95636005456186</v>
      </c>
      <c r="M24" s="2">
        <f t="shared" si="11"/>
        <v>375.26819926465373</v>
      </c>
      <c r="N24" s="2">
        <f t="shared" si="12"/>
        <v>414.0562374860217</v>
      </c>
      <c r="O24" s="2">
        <f t="shared" si="13"/>
        <v>554.65700452179112</v>
      </c>
      <c r="P24" s="2">
        <f t="shared" si="14"/>
        <v>503.3833715357253</v>
      </c>
      <c r="Q24" s="2">
        <f t="shared" si="15"/>
        <v>554.65700452179112</v>
      </c>
      <c r="R24" s="2">
        <f t="shared" si="19"/>
        <v>610.8807736878349</v>
      </c>
      <c r="S24" s="2">
        <f t="shared" si="17"/>
        <v>672.50652539992836</v>
      </c>
      <c r="T24" s="2">
        <f t="shared" si="18"/>
        <v>740.02499442581723</v>
      </c>
      <c r="U24" s="6" t="s">
        <v>20</v>
      </c>
    </row>
    <row r="25" spans="1:21" x14ac:dyDescent="0.2">
      <c r="A25" s="6" t="s">
        <v>21</v>
      </c>
      <c r="B25" s="2">
        <f t="shared" si="0"/>
        <v>124.47158597509213</v>
      </c>
      <c r="C25" s="2">
        <f t="shared" si="1"/>
        <v>138.75636991230283</v>
      </c>
      <c r="D25" s="2">
        <f t="shared" si="2"/>
        <v>154.59796707758807</v>
      </c>
      <c r="E25" s="2">
        <f t="shared" si="3"/>
        <v>172.15713975800949</v>
      </c>
      <c r="F25" s="2">
        <f t="shared" si="4"/>
        <v>191.61034088607815</v>
      </c>
      <c r="G25" s="2">
        <f t="shared" si="5"/>
        <v>213.15115752661967</v>
      </c>
      <c r="H25" s="2">
        <f t="shared" si="6"/>
        <v>236.99187915049484</v>
      </c>
      <c r="I25" s="2">
        <f t="shared" si="7"/>
        <v>263.36520079730673</v>
      </c>
      <c r="J25" s="1">
        <f t="shared" si="8"/>
        <v>292.5260719921726</v>
      </c>
      <c r="K25" s="1">
        <f t="shared" si="9"/>
        <v>324.75370309796142</v>
      </c>
      <c r="L25" s="2">
        <f t="shared" si="10"/>
        <v>360.3537416578356</v>
      </c>
      <c r="M25" s="2">
        <f t="shared" si="11"/>
        <v>399.66063221685619</v>
      </c>
      <c r="N25" s="2">
        <f t="shared" si="12"/>
        <v>443.04017411004327</v>
      </c>
      <c r="O25" s="2">
        <f t="shared" si="13"/>
        <v>601.80284990614336</v>
      </c>
      <c r="P25" s="2">
        <f t="shared" si="14"/>
        <v>543.65404125858333</v>
      </c>
      <c r="Q25" s="2">
        <f t="shared" si="15"/>
        <v>601.80284990614336</v>
      </c>
      <c r="R25" s="2">
        <f t="shared" si="19"/>
        <v>665.86004331974004</v>
      </c>
      <c r="S25" s="2">
        <f t="shared" si="17"/>
        <v>736.39464531292151</v>
      </c>
      <c r="T25" s="2">
        <f t="shared" si="18"/>
        <v>814.02749386839901</v>
      </c>
      <c r="U25" s="6" t="s">
        <v>21</v>
      </c>
    </row>
    <row r="26" spans="1:21" x14ac:dyDescent="0.2">
      <c r="A26" s="6" t="s">
        <v>22</v>
      </c>
      <c r="B26" s="2">
        <f t="shared" si="0"/>
        <v>125.71630183484305</v>
      </c>
      <c r="C26" s="2">
        <f t="shared" si="1"/>
        <v>140.83771546098737</v>
      </c>
      <c r="D26" s="2">
        <f t="shared" si="2"/>
        <v>157.68992641913982</v>
      </c>
      <c r="E26" s="2">
        <f t="shared" si="3"/>
        <v>176.46106825195972</v>
      </c>
      <c r="F26" s="2">
        <f t="shared" si="4"/>
        <v>197.35865111266051</v>
      </c>
      <c r="G26" s="2">
        <f t="shared" si="5"/>
        <v>220.61144804005133</v>
      </c>
      <c r="H26" s="2">
        <f t="shared" si="6"/>
        <v>246.47155431651464</v>
      </c>
      <c r="I26" s="2">
        <f t="shared" si="7"/>
        <v>275.21663483318554</v>
      </c>
      <c r="J26" s="1">
        <f t="shared" si="8"/>
        <v>307.15237559178127</v>
      </c>
      <c r="K26" s="1">
        <f t="shared" si="9"/>
        <v>342.61515676834927</v>
      </c>
      <c r="L26" s="2">
        <f t="shared" si="10"/>
        <v>381.97496615730574</v>
      </c>
      <c r="M26" s="2">
        <f t="shared" si="11"/>
        <v>425.63857331095181</v>
      </c>
      <c r="N26" s="2">
        <f t="shared" si="12"/>
        <v>474.05298629774632</v>
      </c>
      <c r="O26" s="2">
        <f t="shared" si="13"/>
        <v>652.95609214816557</v>
      </c>
      <c r="P26" s="2">
        <f t="shared" si="14"/>
        <v>587.14636455927007</v>
      </c>
      <c r="Q26" s="2">
        <f t="shared" si="15"/>
        <v>652.95609214816557</v>
      </c>
      <c r="R26" s="2">
        <f t="shared" si="19"/>
        <v>725.78744721851672</v>
      </c>
      <c r="S26" s="2">
        <f t="shared" si="17"/>
        <v>806.35213661764908</v>
      </c>
      <c r="T26" s="2">
        <f t="shared" si="18"/>
        <v>895.43024325523902</v>
      </c>
      <c r="U26" s="6" t="s">
        <v>22</v>
      </c>
    </row>
    <row r="27" spans="1:21" x14ac:dyDescent="0.2">
      <c r="A27" s="6" t="s">
        <v>23</v>
      </c>
      <c r="B27" s="2">
        <f t="shared" si="0"/>
        <v>126.97346485319149</v>
      </c>
      <c r="C27" s="2">
        <f t="shared" si="1"/>
        <v>142.95028119290217</v>
      </c>
      <c r="D27" s="2">
        <f t="shared" si="2"/>
        <v>160.84372494752262</v>
      </c>
      <c r="E27" s="2">
        <f t="shared" si="3"/>
        <v>180.8725949582587</v>
      </c>
      <c r="F27" s="2">
        <f t="shared" si="4"/>
        <v>203.27941064604033</v>
      </c>
      <c r="G27" s="2">
        <f t="shared" si="5"/>
        <v>228.3328487214531</v>
      </c>
      <c r="H27" s="2">
        <f t="shared" si="6"/>
        <v>256.33041648917526</v>
      </c>
      <c r="I27" s="2">
        <f t="shared" si="7"/>
        <v>287.60138340067886</v>
      </c>
      <c r="J27" s="1">
        <f t="shared" si="8"/>
        <v>322.50999437137034</v>
      </c>
      <c r="K27" s="1">
        <f t="shared" si="9"/>
        <v>361.45899039060845</v>
      </c>
      <c r="L27" s="2">
        <f t="shared" si="10"/>
        <v>404.89346412674411</v>
      </c>
      <c r="M27" s="2">
        <f t="shared" si="11"/>
        <v>453.30508057616368</v>
      </c>
      <c r="N27" s="2">
        <f t="shared" si="12"/>
        <v>507.23669533858856</v>
      </c>
      <c r="O27" s="2">
        <f t="shared" si="13"/>
        <v>708.45735998075963</v>
      </c>
      <c r="P27" s="2">
        <f t="shared" si="14"/>
        <v>634.11807372401177</v>
      </c>
      <c r="Q27" s="2">
        <f t="shared" si="15"/>
        <v>708.45735998075963</v>
      </c>
      <c r="R27" s="2">
        <f t="shared" si="19"/>
        <v>791.10831746818326</v>
      </c>
      <c r="S27" s="2">
        <f t="shared" si="17"/>
        <v>882.95558959632569</v>
      </c>
      <c r="T27" s="2">
        <f t="shared" si="18"/>
        <v>984.97326758076304</v>
      </c>
      <c r="U27" s="6" t="s">
        <v>23</v>
      </c>
    </row>
    <row r="28" spans="1:21" x14ac:dyDescent="0.2">
      <c r="A28" s="6" t="s">
        <v>24</v>
      </c>
      <c r="B28" s="2">
        <f t="shared" si="0"/>
        <v>128.24319950172341</v>
      </c>
      <c r="C28" s="2">
        <f t="shared" si="1"/>
        <v>145.09453541079569</v>
      </c>
      <c r="D28" s="2">
        <f t="shared" si="2"/>
        <v>164.06059944647308</v>
      </c>
      <c r="E28" s="2">
        <f t="shared" si="3"/>
        <v>185.39440983221516</v>
      </c>
      <c r="F28" s="2">
        <f t="shared" si="4"/>
        <v>209.37779296542155</v>
      </c>
      <c r="G28" s="2">
        <f t="shared" si="5"/>
        <v>236.32449842670394</v>
      </c>
      <c r="H28" s="2">
        <f t="shared" si="6"/>
        <v>266.58363314874231</v>
      </c>
      <c r="I28" s="2">
        <f t="shared" si="7"/>
        <v>300.5434456537094</v>
      </c>
      <c r="J28" s="1">
        <f t="shared" si="8"/>
        <v>338.63549408993885</v>
      </c>
      <c r="K28" s="1">
        <f t="shared" si="9"/>
        <v>381.33923486209187</v>
      </c>
      <c r="L28" s="2">
        <f t="shared" si="10"/>
        <v>429.18707197434878</v>
      </c>
      <c r="M28" s="2">
        <f t="shared" si="11"/>
        <v>482.76991081361427</v>
      </c>
      <c r="N28" s="2">
        <f t="shared" si="12"/>
        <v>542.74326401228984</v>
      </c>
      <c r="O28" s="2">
        <f t="shared" si="13"/>
        <v>768.67623557912418</v>
      </c>
      <c r="P28" s="2">
        <f t="shared" si="14"/>
        <v>684.84751962193275</v>
      </c>
      <c r="Q28" s="2">
        <f t="shared" si="15"/>
        <v>768.67623557912418</v>
      </c>
      <c r="R28" s="2">
        <f t="shared" si="19"/>
        <v>862.30806604031977</v>
      </c>
      <c r="S28" s="2">
        <f t="shared" si="17"/>
        <v>966.83637060797662</v>
      </c>
      <c r="T28" s="2">
        <f t="shared" si="18"/>
        <v>1083.4705943388394</v>
      </c>
      <c r="U28" s="6" t="s">
        <v>24</v>
      </c>
    </row>
    <row r="30" spans="1:21" x14ac:dyDescent="0.2">
      <c r="A30" s="12"/>
      <c r="B30" s="13" t="s">
        <v>26</v>
      </c>
      <c r="C30" s="12"/>
      <c r="D30" s="12"/>
      <c r="E30" s="12"/>
      <c r="F30" s="12"/>
      <c r="G30" s="12"/>
    </row>
    <row r="31" spans="1:21" x14ac:dyDescent="0.2">
      <c r="A31" s="14">
        <v>1</v>
      </c>
      <c r="B31" s="15" t="s">
        <v>27</v>
      </c>
      <c r="C31" s="12"/>
      <c r="D31" s="12"/>
      <c r="E31" s="12"/>
      <c r="F31" s="12"/>
      <c r="G31" s="12"/>
    </row>
    <row r="32" spans="1:21" x14ac:dyDescent="0.2">
      <c r="A32" s="14">
        <v>2</v>
      </c>
      <c r="B32" s="15" t="s">
        <v>28</v>
      </c>
      <c r="C32" s="12"/>
      <c r="D32" s="12"/>
      <c r="E32" s="12"/>
      <c r="F32" s="12"/>
      <c r="G32" s="12"/>
    </row>
    <row r="33" spans="1:7" x14ac:dyDescent="0.2">
      <c r="A33" s="14">
        <v>3</v>
      </c>
      <c r="B33" s="15" t="s">
        <v>29</v>
      </c>
      <c r="C33" s="12"/>
      <c r="D33" s="12"/>
      <c r="E33" s="12"/>
      <c r="F33" s="12"/>
      <c r="G33" s="12"/>
    </row>
  </sheetData>
  <mergeCells count="1">
    <mergeCell ref="B2:T2"/>
  </mergeCells>
  <pageMargins left="0.7" right="0.7" top="0.75" bottom="0.75" header="0.3" footer="0.3"/>
  <pageSetup paperSize="9" orientation="landscape" r:id="rId1"/>
  <ignoredErrors>
    <ignoredError sqref="P5 P6:P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Średnioroczna stopa zwrotu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cp:lastPrinted>2019-02-13T09:18:37Z</cp:lastPrinted>
  <dcterms:created xsi:type="dcterms:W3CDTF">2019-02-10T14:52:23Z</dcterms:created>
  <dcterms:modified xsi:type="dcterms:W3CDTF">2019-02-15T10:16:23Z</dcterms:modified>
</cp:coreProperties>
</file>